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30" windowHeight="8160" activeTab="0"/>
  </bookViews>
  <sheets>
    <sheet name="eei 2013" sheetId="1" r:id="rId1"/>
  </sheets>
  <definedNames>
    <definedName name="_xlnm.Print_Titles" localSheetId="0">'eei 2013'!$2:$4</definedName>
  </definedNames>
  <calcPr fullCalcOnLoad="1"/>
</workbook>
</file>

<file path=xl/sharedStrings.xml><?xml version="1.0" encoding="utf-8"?>
<sst xmlns="http://schemas.openxmlformats.org/spreadsheetml/2006/main" count="31" uniqueCount="31">
  <si>
    <t>EEĮ tiekimas vidaus rinkai</t>
  </si>
  <si>
    <t>EEĮ atliekų surinkimas, tvarkymas</t>
  </si>
  <si>
    <t>EEĮ kategorija</t>
  </si>
  <si>
    <t>Lietuvoje surinktos EEĮ atliekos, t</t>
  </si>
  <si>
    <t>Nr.</t>
  </si>
  <si>
    <t>Pavadinimas</t>
  </si>
  <si>
    <t>apdorota Lietuvoje</t>
  </si>
  <si>
    <t>apdorota kitose ES valstybėse narėse</t>
  </si>
  <si>
    <t>apdorota kitose valstybėse</t>
  </si>
  <si>
    <t>Smulkūs namų apyvokos prietaisai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</si>
  <si>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</si>
  <si>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</si>
  <si>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</si>
  <si>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</si>
  <si>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</si>
  <si>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</si>
  <si>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</si>
  <si>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</si>
  <si>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Stambūs namų apyvokos prietaisai</t>
  </si>
  <si>
    <t>IT ir telekomunikacijų įranga</t>
  </si>
  <si>
    <t>Vartojimo įranga</t>
  </si>
  <si>
    <t>Gamintojų ir importuotojų patiektas vidaus rinkai elektros ir elektroninės įrangos (EEĮ) kiekis; EEĮ atliekų surinkimas ir tvarkymas 2013 m.</t>
  </si>
  <si>
    <t xml:space="preserve">buitinės EEĮ atliekos </t>
  </si>
  <si>
    <t>ne buitinės EEĮ atliekos</t>
  </si>
  <si>
    <t>Apdorotos (panaudotos ar pašalintos, paruoštos naudoti ar šalinti) EEĮ atliekos, t</t>
  </si>
  <si>
    <t xml:space="preserve">IŠ VISO apdotota </t>
  </si>
  <si>
    <t>IŠ VISO surinkta</t>
  </si>
  <si>
    <t>Apdorota % nuo patiekto rinkai kiekio</t>
  </si>
  <si>
    <t>Surinkta % nuo patiekto rinkai kiekio</t>
  </si>
  <si>
    <t>Surinkta buitinės EEĮ, kg/gyventojui per metus</t>
  </si>
  <si>
    <t>Vidaus rinkai patiektas kiekis, 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</si>
</sst>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00"/>
    <numFmt numFmtId="179" formatCode="0.00000"/>
    <numFmt numFmtId="180" formatCode="0.0000"/>
    <numFmt numFmtId="181" formatCode="0.0000000"/>
    <numFmt numFmtId="182" formatCode="[$€-2]\ ###,000_);[Red]\([$€-2]\ ###,000\)"/>
    <numFmt numFmtId="183" formatCode="0.000_ ;[Red]\-0.000\ "/>
  </numFmts>
  <fonts count="4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183" fontId="3" fillId="32" borderId="7" applyNumberFormat="0" applyFont="0" applyFill="0" applyBorder="0" applyAlignment="0">
      <protection locked="0"/>
    </xf>
    <xf numFmtId="0" fontId="38" fillId="22" borderId="5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33" borderId="10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172" fontId="21" fillId="0" borderId="13" xfId="0" applyNumberFormat="1" applyFont="1" applyFill="1" applyBorder="1" applyAlignment="1">
      <alignment horizontal="right" vertical="center"/>
    </xf>
    <xf numFmtId="172" fontId="21" fillId="0" borderId="14" xfId="57" applyNumberFormat="1" applyFont="1" applyFill="1" applyBorder="1" applyAlignment="1">
      <alignment horizontal="right" vertical="center" wrapText="1"/>
      <protection locked="0"/>
    </xf>
    <xf numFmtId="172" fontId="21" fillId="0" borderId="11" xfId="0" applyNumberFormat="1" applyFont="1" applyFill="1" applyBorder="1" applyAlignment="1">
      <alignment horizontal="right" vertical="center"/>
    </xf>
    <xf numFmtId="172" fontId="21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horizontal="right" vertical="center"/>
    </xf>
    <xf numFmtId="172" fontId="21" fillId="0" borderId="7" xfId="57" applyNumberFormat="1" applyFont="1" applyFill="1" applyBorder="1" applyAlignment="1">
      <alignment horizontal="right" vertical="center" wrapText="1"/>
      <protection locked="0"/>
    </xf>
    <xf numFmtId="172" fontId="21" fillId="0" borderId="12" xfId="0" applyNumberFormat="1" applyFont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172" fontId="21" fillId="0" borderId="15" xfId="0" applyNumberFormat="1" applyFont="1" applyFill="1" applyBorder="1" applyAlignment="1">
      <alignment horizontal="right" vertical="center"/>
    </xf>
    <xf numFmtId="172" fontId="21" fillId="0" borderId="15" xfId="0" applyNumberFormat="1" applyFont="1" applyBorder="1" applyAlignment="1">
      <alignment horizontal="right" vertical="center"/>
    </xf>
    <xf numFmtId="172" fontId="21" fillId="0" borderId="16" xfId="57" applyNumberFormat="1" applyFont="1" applyFill="1" applyBorder="1" applyAlignment="1">
      <alignment horizontal="right" vertical="center" wrapText="1"/>
      <protection locked="0"/>
    </xf>
    <xf numFmtId="1" fontId="21" fillId="0" borderId="12" xfId="0" applyNumberFormat="1" applyFont="1" applyBorder="1" applyAlignment="1">
      <alignment horizontal="right" vertical="center"/>
    </xf>
    <xf numFmtId="172" fontId="21" fillId="0" borderId="12" xfId="57" applyNumberFormat="1" applyFont="1" applyFill="1" applyBorder="1" applyAlignment="1">
      <alignment horizontal="right" vertical="center"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35" borderId="12" xfId="0" applyFont="1" applyFill="1" applyBorder="1" applyAlignment="1">
      <alignment horizontal="center" vertical="center" wrapText="1"/>
    </xf>
    <xf numFmtId="177" fontId="21" fillId="0" borderId="14" xfId="57" applyNumberFormat="1" applyFont="1" applyFill="1" applyBorder="1" applyAlignment="1">
      <alignment horizontal="right" vertical="center" wrapText="1"/>
      <protection locked="0"/>
    </xf>
    <xf numFmtId="172" fontId="21" fillId="0" borderId="11" xfId="0" applyNumberFormat="1" applyFont="1" applyFill="1" applyBorder="1" applyAlignment="1">
      <alignment vertical="center"/>
    </xf>
    <xf numFmtId="172" fontId="21" fillId="0" borderId="12" xfId="0" applyNumberFormat="1" applyFont="1" applyFill="1" applyBorder="1" applyAlignment="1">
      <alignment vertical="center"/>
    </xf>
    <xf numFmtId="172" fontId="23" fillId="0" borderId="11" xfId="0" applyNumberFormat="1" applyFont="1" applyFill="1" applyBorder="1" applyAlignment="1">
      <alignment horizontal="right" vertical="center"/>
    </xf>
    <xf numFmtId="177" fontId="23" fillId="0" borderId="11" xfId="0" applyNumberFormat="1" applyFont="1" applyFill="1" applyBorder="1" applyAlignment="1">
      <alignment horizontal="right" vertical="center"/>
    </xf>
    <xf numFmtId="177" fontId="23" fillId="0" borderId="14" xfId="57" applyNumberFormat="1" applyFont="1" applyFill="1" applyBorder="1" applyAlignment="1">
      <alignment horizontal="right" vertical="center" wrapText="1"/>
      <protection locked="0"/>
    </xf>
    <xf numFmtId="0" fontId="23" fillId="0" borderId="0" xfId="0" applyFont="1" applyAlignment="1">
      <alignment/>
    </xf>
    <xf numFmtId="172" fontId="21" fillId="0" borderId="0" xfId="0" applyNumberFormat="1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DMX_user_data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C3" sqref="C3:C4"/>
    </sheetView>
  </sheetViews>
  <sheetFormatPr defaultColWidth="9.140625" defaultRowHeight="12.75"/>
  <cols>
    <col min="1" max="1" width="5.28125" style="1" customWidth="1"/>
    <col min="2" max="2" width="29.57421875" style="1" customWidth="1"/>
    <col min="3" max="3" width="10.421875" style="1" customWidth="1"/>
    <col min="4" max="4" width="11.28125" style="1" customWidth="1"/>
    <col min="5" max="5" width="10.421875" style="1" customWidth="1"/>
    <col min="6" max="6" width="10.140625" style="1" customWidth="1"/>
    <col min="7" max="7" width="9.421875" style="1" customWidth="1"/>
    <col min="8" max="8" width="10.140625" style="1" customWidth="1"/>
    <col min="9" max="10" width="10.7109375" style="1" customWidth="1"/>
    <col min="11" max="11" width="9.8515625" style="1" customWidth="1"/>
    <col min="12" max="16384" width="9.140625" style="1" customWidth="1"/>
  </cols>
  <sheetData>
    <row r="1" spans="1:12" ht="27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 customHeight="1">
      <c r="A2" s="39" t="s">
        <v>0</v>
      </c>
      <c r="B2" s="40"/>
      <c r="C2" s="41"/>
      <c r="D2" s="48" t="s">
        <v>1</v>
      </c>
      <c r="E2" s="49"/>
      <c r="F2" s="49"/>
      <c r="G2" s="49"/>
      <c r="H2" s="49"/>
      <c r="I2" s="49"/>
      <c r="J2" s="49"/>
      <c r="K2" s="49"/>
      <c r="L2" s="50"/>
    </row>
    <row r="3" spans="1:12" ht="30" customHeight="1">
      <c r="A3" s="37" t="s">
        <v>2</v>
      </c>
      <c r="B3" s="38"/>
      <c r="C3" s="35" t="s">
        <v>30</v>
      </c>
      <c r="D3" s="42" t="s">
        <v>3</v>
      </c>
      <c r="E3" s="43"/>
      <c r="F3" s="43"/>
      <c r="G3" s="44"/>
      <c r="H3" s="45" t="s">
        <v>24</v>
      </c>
      <c r="I3" s="46"/>
      <c r="J3" s="46"/>
      <c r="K3" s="46"/>
      <c r="L3" s="47"/>
    </row>
    <row r="4" spans="1:12" ht="68.25" customHeight="1">
      <c r="A4" s="2" t="s">
        <v>4</v>
      </c>
      <c r="B4" s="3" t="s">
        <v>5</v>
      </c>
      <c r="C4" s="36"/>
      <c r="D4" s="4" t="s">
        <v>22</v>
      </c>
      <c r="E4" s="4" t="s">
        <v>23</v>
      </c>
      <c r="F4" s="25" t="s">
        <v>26</v>
      </c>
      <c r="G4" s="4" t="s">
        <v>28</v>
      </c>
      <c r="H4" s="4" t="s">
        <v>6</v>
      </c>
      <c r="I4" s="4" t="s">
        <v>7</v>
      </c>
      <c r="J4" s="4" t="s">
        <v>8</v>
      </c>
      <c r="K4" s="5" t="s">
        <v>25</v>
      </c>
      <c r="L4" s="4" t="s">
        <v>27</v>
      </c>
    </row>
    <row r="5" spans="1:12" ht="19.5" customHeight="1">
      <c r="A5" s="6">
        <v>1</v>
      </c>
      <c r="B5" s="7" t="s">
        <v>18</v>
      </c>
      <c r="C5" s="16">
        <v>15681.27126</v>
      </c>
      <c r="D5" s="8">
        <v>8005.371000000001</v>
      </c>
      <c r="E5" s="8">
        <v>113.78000000000002</v>
      </c>
      <c r="F5" s="9">
        <f>D5+E5</f>
        <v>8119.151000000001</v>
      </c>
      <c r="G5" s="26">
        <f>F5/C5*100</f>
        <v>51.7761019842214</v>
      </c>
      <c r="H5" s="9">
        <v>8286.029</v>
      </c>
      <c r="I5" s="10">
        <v>43.582</v>
      </c>
      <c r="J5" s="11">
        <v>0</v>
      </c>
      <c r="K5" s="27">
        <f aca="true" t="shared" si="0" ref="K5:K15">SUM(H5:J5)</f>
        <v>8329.611</v>
      </c>
      <c r="L5" s="26">
        <f>K5/C5*100</f>
        <v>53.118212560019195</v>
      </c>
    </row>
    <row r="6" spans="1:12" ht="19.5" customHeight="1">
      <c r="A6" s="12">
        <v>2</v>
      </c>
      <c r="B6" s="13" t="s">
        <v>9</v>
      </c>
      <c r="C6" s="16">
        <v>2316.8171</v>
      </c>
      <c r="D6" s="14">
        <v>1317.575</v>
      </c>
      <c r="E6" s="14">
        <v>0</v>
      </c>
      <c r="F6" s="15">
        <f aca="true" t="shared" si="1" ref="F6:F15">D6+E6</f>
        <v>1317.575</v>
      </c>
      <c r="G6" s="26">
        <f aca="true" t="shared" si="2" ref="G6:G15">F6/C6*100</f>
        <v>56.87004813629871</v>
      </c>
      <c r="H6" s="15">
        <v>991.4079999999999</v>
      </c>
      <c r="I6" s="14">
        <v>213.14</v>
      </c>
      <c r="J6" s="16">
        <v>0</v>
      </c>
      <c r="K6" s="28">
        <f t="shared" si="0"/>
        <v>1204.5479999999998</v>
      </c>
      <c r="L6" s="26">
        <f aca="true" t="shared" si="3" ref="L6:L16">K6/C6*100</f>
        <v>51.99150161659285</v>
      </c>
    </row>
    <row r="7" spans="1:12" ht="19.5" customHeight="1">
      <c r="A7" s="12">
        <v>3</v>
      </c>
      <c r="B7" s="13" t="s">
        <v>19</v>
      </c>
      <c r="C7" s="16">
        <v>3320.26279</v>
      </c>
      <c r="D7" s="17">
        <v>3300.9940000000006</v>
      </c>
      <c r="E7" s="17">
        <v>189.807</v>
      </c>
      <c r="F7" s="15">
        <f t="shared" si="1"/>
        <v>3490.8010000000004</v>
      </c>
      <c r="G7" s="26">
        <f t="shared" si="2"/>
        <v>105.13628651664648</v>
      </c>
      <c r="H7" s="15">
        <v>3269.163</v>
      </c>
      <c r="I7" s="15">
        <v>46.571</v>
      </c>
      <c r="J7" s="16">
        <v>0.768</v>
      </c>
      <c r="K7" s="28">
        <f t="shared" si="0"/>
        <v>3316.502</v>
      </c>
      <c r="L7" s="26">
        <f t="shared" si="3"/>
        <v>99.88673215833015</v>
      </c>
    </row>
    <row r="8" spans="1:12" ht="19.5" customHeight="1">
      <c r="A8" s="12">
        <v>4</v>
      </c>
      <c r="B8" s="13" t="s">
        <v>20</v>
      </c>
      <c r="C8" s="16">
        <v>1872.23765</v>
      </c>
      <c r="D8" s="18">
        <v>1289.648</v>
      </c>
      <c r="E8" s="18">
        <v>171.717</v>
      </c>
      <c r="F8" s="15">
        <f t="shared" si="1"/>
        <v>1461.365</v>
      </c>
      <c r="G8" s="26">
        <f t="shared" si="2"/>
        <v>78.05446066101705</v>
      </c>
      <c r="H8" s="15">
        <v>1379.7040000000002</v>
      </c>
      <c r="I8" s="14">
        <v>0</v>
      </c>
      <c r="J8" s="16">
        <v>0</v>
      </c>
      <c r="K8" s="28">
        <f t="shared" si="0"/>
        <v>1379.7040000000002</v>
      </c>
      <c r="L8" s="26">
        <f t="shared" si="3"/>
        <v>73.69278146927556</v>
      </c>
    </row>
    <row r="9" spans="1:12" ht="25.5">
      <c r="A9" s="12">
        <v>5</v>
      </c>
      <c r="B9" s="13" t="s">
        <v>10</v>
      </c>
      <c r="C9" s="16">
        <v>829.3232</v>
      </c>
      <c r="D9" s="16">
        <v>240.798</v>
      </c>
      <c r="E9" s="16">
        <v>1.596</v>
      </c>
      <c r="F9" s="15">
        <f t="shared" si="1"/>
        <v>242.394</v>
      </c>
      <c r="G9" s="26">
        <f t="shared" si="2"/>
        <v>29.22792947309324</v>
      </c>
      <c r="H9" s="15">
        <v>226.25799999999998</v>
      </c>
      <c r="I9" s="14">
        <v>0</v>
      </c>
      <c r="J9" s="16">
        <v>0</v>
      </c>
      <c r="K9" s="28">
        <f t="shared" si="0"/>
        <v>226.25799999999998</v>
      </c>
      <c r="L9" s="26">
        <f t="shared" si="3"/>
        <v>27.282246535488213</v>
      </c>
    </row>
    <row r="10" spans="1:12" ht="19.5" customHeight="1">
      <c r="A10" s="12" t="s">
        <v>11</v>
      </c>
      <c r="B10" s="13" t="s">
        <v>12</v>
      </c>
      <c r="C10" s="16">
        <v>363.5359999999998</v>
      </c>
      <c r="D10" s="16">
        <v>102.629</v>
      </c>
      <c r="E10" s="16">
        <v>28.37</v>
      </c>
      <c r="F10" s="15">
        <f t="shared" si="1"/>
        <v>130.999</v>
      </c>
      <c r="G10" s="26">
        <f t="shared" si="2"/>
        <v>36.034670569077086</v>
      </c>
      <c r="H10" s="15">
        <v>26.278</v>
      </c>
      <c r="I10" s="15">
        <v>124.43199999999999</v>
      </c>
      <c r="J10" s="15">
        <v>0</v>
      </c>
      <c r="K10" s="28">
        <f t="shared" si="0"/>
        <v>150.70999999999998</v>
      </c>
      <c r="L10" s="26">
        <f t="shared" si="3"/>
        <v>41.45669204700499</v>
      </c>
    </row>
    <row r="11" spans="1:12" ht="43.5" customHeight="1">
      <c r="A11" s="12">
        <v>6</v>
      </c>
      <c r="B11" s="13" t="s">
        <v>13</v>
      </c>
      <c r="C11" s="16">
        <v>1982.761499</v>
      </c>
      <c r="D11" s="16">
        <v>996.6270000000002</v>
      </c>
      <c r="E11" s="16">
        <v>27.742</v>
      </c>
      <c r="F11" s="15">
        <f t="shared" si="1"/>
        <v>1024.3690000000001</v>
      </c>
      <c r="G11" s="26">
        <f t="shared" si="2"/>
        <v>51.66375282738937</v>
      </c>
      <c r="H11" s="15">
        <v>1036.531</v>
      </c>
      <c r="I11" s="14">
        <v>0</v>
      </c>
      <c r="J11" s="16">
        <v>0</v>
      </c>
      <c r="K11" s="28">
        <f t="shared" si="0"/>
        <v>1036.531</v>
      </c>
      <c r="L11" s="26">
        <f t="shared" si="3"/>
        <v>52.277139763041156</v>
      </c>
    </row>
    <row r="12" spans="1:12" ht="19.5" customHeight="1">
      <c r="A12" s="12">
        <v>7</v>
      </c>
      <c r="B12" s="13" t="s">
        <v>14</v>
      </c>
      <c r="C12" s="16">
        <v>264.86055999999996</v>
      </c>
      <c r="D12" s="16">
        <v>103.429</v>
      </c>
      <c r="E12" s="16">
        <v>0</v>
      </c>
      <c r="F12" s="15">
        <f t="shared" si="1"/>
        <v>103.429</v>
      </c>
      <c r="G12" s="26">
        <f t="shared" si="2"/>
        <v>39.05035917767448</v>
      </c>
      <c r="H12" s="15">
        <v>104.95599999999999</v>
      </c>
      <c r="I12" s="14">
        <v>0</v>
      </c>
      <c r="J12" s="16">
        <v>0</v>
      </c>
      <c r="K12" s="28">
        <f t="shared" si="0"/>
        <v>104.95599999999999</v>
      </c>
      <c r="L12" s="26">
        <f t="shared" si="3"/>
        <v>39.62688895621152</v>
      </c>
    </row>
    <row r="13" spans="1:12" ht="30" customHeight="1">
      <c r="A13" s="12">
        <v>8</v>
      </c>
      <c r="B13" s="13" t="s">
        <v>15</v>
      </c>
      <c r="C13" s="16">
        <v>300.69732999999997</v>
      </c>
      <c r="D13" s="16">
        <v>57.732</v>
      </c>
      <c r="E13" s="16">
        <v>8.33</v>
      </c>
      <c r="F13" s="15">
        <f t="shared" si="1"/>
        <v>66.062</v>
      </c>
      <c r="G13" s="26">
        <f t="shared" si="2"/>
        <v>21.969599796579505</v>
      </c>
      <c r="H13" s="15">
        <v>62.547000000000004</v>
      </c>
      <c r="I13" s="14">
        <v>0</v>
      </c>
      <c r="J13" s="16">
        <v>0</v>
      </c>
      <c r="K13" s="28">
        <f t="shared" si="0"/>
        <v>62.547000000000004</v>
      </c>
      <c r="L13" s="26">
        <f t="shared" si="3"/>
        <v>20.800650275145447</v>
      </c>
    </row>
    <row r="14" spans="1:12" ht="19.5" customHeight="1">
      <c r="A14" s="12">
        <v>9</v>
      </c>
      <c r="B14" s="13" t="s">
        <v>16</v>
      </c>
      <c r="C14" s="19">
        <v>507.26800000000003</v>
      </c>
      <c r="D14" s="19">
        <v>151.961</v>
      </c>
      <c r="E14" s="19">
        <v>186.855</v>
      </c>
      <c r="F14" s="15">
        <f t="shared" si="1"/>
        <v>338.81600000000003</v>
      </c>
      <c r="G14" s="26">
        <f t="shared" si="2"/>
        <v>66.79230702508339</v>
      </c>
      <c r="H14" s="20">
        <v>155.784</v>
      </c>
      <c r="I14" s="20">
        <v>0</v>
      </c>
      <c r="J14" s="20">
        <v>166.2</v>
      </c>
      <c r="K14" s="28">
        <f t="shared" si="0"/>
        <v>321.984</v>
      </c>
      <c r="L14" s="26">
        <f t="shared" si="3"/>
        <v>63.474139902379015</v>
      </c>
    </row>
    <row r="15" spans="1:12" ht="19.5" customHeight="1">
      <c r="A15" s="12">
        <v>10</v>
      </c>
      <c r="B15" s="13" t="s">
        <v>17</v>
      </c>
      <c r="C15" s="16">
        <v>109.10499999999999</v>
      </c>
      <c r="D15" s="21">
        <v>0</v>
      </c>
      <c r="E15" s="16">
        <v>33.822</v>
      </c>
      <c r="F15" s="15">
        <f t="shared" si="1"/>
        <v>33.822</v>
      </c>
      <c r="G15" s="26">
        <f t="shared" si="2"/>
        <v>30.999495898446455</v>
      </c>
      <c r="H15" s="22">
        <v>32.126</v>
      </c>
      <c r="I15" s="22">
        <v>0</v>
      </c>
      <c r="J15" s="16">
        <v>0</v>
      </c>
      <c r="K15" s="28">
        <f t="shared" si="0"/>
        <v>32.126</v>
      </c>
      <c r="L15" s="26">
        <f t="shared" si="3"/>
        <v>29.445030016956142</v>
      </c>
    </row>
    <row r="16" spans="1:12" ht="19.5" customHeight="1">
      <c r="A16" s="23"/>
      <c r="B16" s="23"/>
      <c r="C16" s="29">
        <f aca="true" t="shared" si="4" ref="C16:K16">SUM(C5:C15)</f>
        <v>27548.140389</v>
      </c>
      <c r="D16" s="10">
        <f t="shared" si="4"/>
        <v>15566.764000000003</v>
      </c>
      <c r="E16" s="10">
        <f t="shared" si="4"/>
        <v>762.019</v>
      </c>
      <c r="F16" s="29">
        <f>SUM(F5:F15)</f>
        <v>16328.783000000003</v>
      </c>
      <c r="G16" s="30">
        <f>F16/C16*100</f>
        <v>59.273630704016966</v>
      </c>
      <c r="H16" s="10">
        <f t="shared" si="4"/>
        <v>15570.784</v>
      </c>
      <c r="I16" s="10">
        <f t="shared" si="4"/>
        <v>427.725</v>
      </c>
      <c r="J16" s="10">
        <f t="shared" si="4"/>
        <v>166.968</v>
      </c>
      <c r="K16" s="29">
        <f t="shared" si="4"/>
        <v>16165.476999999999</v>
      </c>
      <c r="L16" s="31">
        <f t="shared" si="3"/>
        <v>58.68082843971163</v>
      </c>
    </row>
    <row r="17" spans="1:2" ht="17.25" customHeight="1">
      <c r="A17" s="24"/>
      <c r="B17" s="24"/>
    </row>
    <row r="18" ht="16.5" customHeight="1">
      <c r="D18" s="32" t="s">
        <v>29</v>
      </c>
    </row>
    <row r="19" ht="16.5" customHeight="1">
      <c r="D19" s="33">
        <f>D16/2958</f>
        <v>5.262597701149426</v>
      </c>
    </row>
  </sheetData>
  <sheetProtection/>
  <mergeCells count="7">
    <mergeCell ref="A1:L1"/>
    <mergeCell ref="C3:C4"/>
    <mergeCell ref="A3:B3"/>
    <mergeCell ref="A2:C2"/>
    <mergeCell ref="D3:G3"/>
    <mergeCell ref="H3:L3"/>
    <mergeCell ref="D2:L2"/>
  </mergeCells>
  <dataValidations count="1">
    <dataValidation operator="greaterThanOrEqual" showErrorMessage="1" errorTitle="Error Observation Validation" error="Only numbers greater or equal 0 are valid!" sqref="C5:L15 L16"/>
  </dataValidations>
  <printOptions horizontalCentered="1"/>
  <pageMargins left="0" right="0" top="0.7874015748031497" bottom="0.3937007874015748" header="0.31496062992125984" footer="0.1968503937007874"/>
  <pageSetup horizontalDpi="600" verticalDpi="600" orientation="landscape" paperSize="9" r:id="rId1"/>
  <headerFooter alignWithMargins="0">
    <oddFooter>&amp;C&amp;8&amp;Z&amp;F</oddFooter>
  </headerFooter>
  <ignoredErrors>
    <ignoredError sqref="F5:F15 G5:G15 L5:L16" unlockedFormula="1"/>
    <ignoredError sqref="G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2015-12-03T11:12:52Z</cp:lastPrinted>
  <dcterms:created xsi:type="dcterms:W3CDTF">2011-05-02T13:09:37Z</dcterms:created>
  <dcterms:modified xsi:type="dcterms:W3CDTF">2015-12-03T11:13:02Z</dcterms:modified>
  <cp:category/>
  <cp:version/>
  <cp:contentType/>
  <cp:contentStatus/>
</cp:coreProperties>
</file>